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2D65D692-E346-4A8A-B53A-CAEF81EC0A7A}" xr6:coauthVersionLast="47" xr6:coauthVersionMax="47" xr10:uidLastSave="{00000000-0000-0000-0000-000000000000}"/>
  <bookViews>
    <workbookView xWindow="-120" yWindow="-120" windowWidth="25440" windowHeight="155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E127" i="59" l="1"/>
  <c r="F56" i="59"/>
  <c r="H110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<sst xmlns="http://schemas.openxmlformats.org/spreadsheetml/2006/main" count="860" uniqueCount="604">
  <si>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</si>
  <si>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</si>
  <si>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</si>
  <si>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</si>
  <si>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</si>
  <si>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</si>
  <si>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</si>
  <si>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</si>
  <si>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</si>
  <si>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</si>
  <si>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</si>
  <si>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</si>
  <si>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</si>
  <si>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</si>
  <si>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</si>
  <si>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</si>
  <si>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</si>
  <si>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</si>
  <si>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</si>
  <si>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</si>
  <si>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</si>
  <si>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</si>
  <si>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</si>
  <si>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</si>
  <si>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</si>
  <si>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</si>
  <si>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</si>
  <si>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</si>
  <si>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</si>
  <si>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</si>
  <si>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</si>
  <si>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</si>
  <si>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</si>
  <si>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</si>
  <si>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</si>
  <si>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</si>
  <si>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</si>
  <si>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</si>
  <si>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</si>
  <si>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</si>
  <si>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</si>
  <si>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</si>
  <si>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</si>
  <si>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</si>
  <si>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</si>
  <si>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</si>
  <si>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</si>
  <si>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</si>
  <si>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</si>
  <si>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</si>
  <si>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</si>
  <si>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</si>
  <si>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</si>
  <si>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</si>
  <si>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</si>
  <si>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</si>
  <si>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</si>
  <si>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</si>
  <si>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</si>
  <si>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</si>
  <si>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</si>
  <si>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</si>
  <si>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</si>
  <si>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</si>
  <si>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</si>
  <si>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</si>
  <si>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</si>
  <si>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</si>
  <si>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</si>
  <si>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</si>
  <si>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</si>
  <si>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</si>
  <si>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</si>
  <si>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</si>
  <si>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</si>
  <si>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</si>
  <si>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</si>
  <si>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</si>
  <si>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</si>
  <si>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</si>
  <si>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</si>
  <si>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</si>
  <si>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</si>
  <si>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</si>
  <si>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</si>
  <si>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</si>
  <si>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</si>
  <si>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</si>
  <si>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</si>
  <si>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</si>
  <si>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</si>
  <si>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</si>
  <si>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</si>
  <si>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</si>
  <si>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</si>
  <si>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</si>
  <si>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</si>
  <si>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</si>
  <si>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</si>
  <si>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</si>
  <si>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</si>
  <si>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</si>
  <si>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</si>
  <si>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</si>
  <si>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</si>
  <si>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</si>
  <si>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</si>
  <si>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</si>
  <si>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</si>
  <si>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</si>
  <si>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</si>
  <si>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</si>
  <si>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</si>
  <si>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</si>
  <si>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</si>
  <si>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</si>
  <si>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</si>
  <si>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</si>
  <si>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</si>
  <si>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</si>
  <si>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</si>
  <si>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</si>
  <si>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</si>
  <si>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</si>
  <si>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</si>
  <si>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</si>
  <si>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</si>
  <si>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</si>
  <si>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</si>
  <si>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</si>
  <si>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</si>
  <si>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</si>
  <si>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</si>
  <si>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</si>
  <si>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</si>
  <si>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</si>
  <si>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</si>
  <si>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</si>
  <si>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</si>
  <si>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</si>
  <si>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</si>
  <si>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</si>
  <si>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</si>
  <si>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</si>
  <si>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</si>
  <si>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</si>
  <si>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</si>
  <si>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</si>
  <si>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</si>
  <si>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</si>
  <si>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</si>
  <si>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</si>
  <si>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</si>
  <si>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</si>
  <si>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</si>
  <si>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</si>
  <si>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</si>
  <si>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</si>
  <si>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</si>
  <si>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</si>
  <si>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</si>
  <si>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</si>
  <si>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</si>
  <si>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</si>
  <si>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</si>
  <si>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</si>
  <si>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</si>
  <si>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</si>
  <si>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</si>
  <si>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</si>
  <si>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</si>
  <si>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</si>
  <si>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</si>
  <si>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</si>
  <si>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</si>
  <si>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</si>
  <si>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</si>
  <si>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</si>
  <si>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</si>
  <si>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</si>
  <si>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</si>
  <si>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</si>
  <si>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</si>
  <si>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</si>
  <si>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</si>
  <si>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</si>
  <si>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</si>
  <si>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</si>
  <si>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</si>
  <si>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</si>
  <si>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</si>
  <si>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</si>
  <si>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</si>
  <si>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</si>
  <si>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</si>
  <si>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</si>
  <si>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</si>
  <si>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</si>
  <si>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</si>
  <si>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</si>
  <si>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</si>
  <si>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</si>
  <si>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</si>
  <si>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</si>
  <si>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</si>
  <si>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</si>
  <si>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</si>
  <si>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</si>
  <si>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</si>
  <si>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</si>
  <si>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</si>
  <si>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</si>
  <si>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</si>
  <si>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</si>
  <si>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</si>
  <si>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</si>
  <si>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</si>
  <si>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</si>
  <si>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</si>
  <si>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</si>
  <si>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</si>
  <si>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</si>
  <si>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</si>
  <si>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</si>
  <si>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</si>
  <si>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</si>
  <si>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</si>
  <si>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</si>
  <si>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</si>
  <si>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</si>
  <si>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</si>
  <si>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</si>
  <si>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</si>
  <si>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</si>
  <si>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</si>
  <si>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</si>
  <si>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</si>
  <si>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</si>
  <si>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</si>
  <si>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</si>
  <si>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</si>
  <si>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</si>
  <si>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</si>
  <si>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</si>
  <si>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</si>
  <si>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</si>
  <si>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</si>
  <si>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</si>
  <si>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</si>
  <si>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</si>
  <si>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</si>
  <si>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</si>
  <si>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</si>
  <si>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</si>
  <si>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</si>
  <si>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</si>
  <si>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</si>
  <si>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</si>
  <si>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</si>
  <si>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</si>
  <si>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</si>
  <si>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</si>
  <si>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</si>
  <si>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</si>
  <si>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</si>
  <si>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</si>
  <si>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</si>
  <si>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</si>
  <si>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</si>
  <si>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</si>
  <si>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</si>
  <si>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</si>
  <si>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</si>
  <si>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</si>
  <si>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</si>
  <si>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</si>
  <si>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</si>
  <si>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</si>
  <si>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</si>
  <si>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</si>
  <si>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</si>
  <si>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</si>
  <si>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</si>
  <si>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</si>
  <si>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</si>
  <si>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</si>
  <si>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</si>
  <si>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</si>
  <si>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</si>
  <si>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</si>
  <si>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</si>
  <si>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</si>
  <si>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</si>
  <si>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</si>
  <si>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</si>
  <si>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</si>
  <si>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</si>
  <si>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</si>
  <si>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</si>
  <si>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</si>
  <si>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</si>
  <si>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</si>
  <si>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</si>
  <si>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</si>
  <si>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</si>
  <si>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</si>
  <si>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</si>
  <si>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</si>
  <si>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</si>
  <si>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</si>
  <si>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</si>
  <si>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</si>
  <si>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</si>
  <si>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</si>
  <si>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</si>
  <si>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</si>
  <si>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</si>
  <si>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</si>
  <si>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</si>
  <si>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</si>
  <si>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</si>
  <si>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</si>
  <si>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</si>
  <si>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</si>
  <si>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</si>
  <si>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</si>
  <si>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</si>
  <si>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</si>
  <si>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</si>
  <si>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</si>
  <si>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</si>
  <si>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</si>
  <si>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</si>
  <si>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</si>
  <si>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</si>
  <si>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</si>
  <si>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</si>
  <si>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</si>
  <si>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</si>
  <si>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</si>
  <si>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</si>
  <si>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</si>
  <si>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</si>
  <si>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</si>
  <si>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</si>
  <si>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</si>
  <si>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</si>
  <si>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</si>
  <si>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</si>
  <si>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</si>
  <si>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</si>
  <si>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</si>
  <si>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</si>
  <si>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</si>
  <si>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</si>
  <si>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</si>
  <si>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</si>
  <si>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</si>
  <si>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</si>
  <si>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</si>
  <si>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</si>
  <si>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</si>
  <si>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</si>
  <si>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</si>
  <si>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</si>
  <si>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</si>
  <si>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</si>
  <si>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</si>
  <si>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</si>
  <si>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</si>
  <si>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</si>
  <si>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</si>
  <si>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</si>
  <si>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</si>
  <si>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</si>
  <si>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</si>
  <si>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</si>
  <si>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</si>
  <si>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</si>
  <si>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</si>
  <si>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</si>
  <si>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</si>
  <si>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</si>
  <si>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</si>
  <si>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</si>
  <si>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</si>
  <si>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</si>
  <si>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</si>
  <si>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</si>
  <si>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</si>
  <si>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</si>
  <si>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</si>
  <si>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</si>
  <si>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</si>
  <si>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</si>
  <si>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</si>
  <si>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</si>
  <si>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</si>
  <si>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</si>
  <si>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</si>
  <si>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</si>
  <si>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</si>
  <si>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</si>
  <si>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</si>
  <si>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</si>
  <si>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</si>
  <si>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</si>
  <si>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</si>
  <si>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</si>
  <si>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</si>
  <si>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</si>
  <si>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</si>
  <si>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</si>
  <si>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</si>
  <si>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</si>
  <si>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</si>
  <si>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</si>
  <si>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</si>
  <si>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</si>
  <si>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</si>
  <si>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</si>
  <si>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</si>
  <si>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</si>
  <si>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</si>
  <si>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</si>
  <si>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</si>
  <si>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</si>
  <si>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</si>
  <si>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</si>
  <si>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</si>
  <si>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</si>
  <si>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</si>
  <si>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</si>
  <si>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</si>
  <si>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</si>
  <si>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</si>
  <si>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</si>
  <si>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</si>
  <si>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</si>
  <si>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</si>
  <si>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</si>
  <si>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</si>
  <si>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</si>
  <si>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</si>
  <si>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</si>
  <si>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</si>
  <si>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</si>
  <si>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</si>
  <si>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</si>
  <si>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</si>
  <si>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</si>
  <si>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</si>
  <si>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</si>
  <si>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</si>
  <si>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</si>
  <si>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</si>
  <si>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</si>
  <si>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</si>
  <si>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</si>
  <si>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</si>
  <si>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</si>
  <si>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</si>
  <si>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</si>
  <si>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</si>
  <si>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</si>
  <si>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</si>
  <si>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</si>
  <si>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</si>
  <si>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</si>
  <si>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</si>
  <si>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</si>
  <si>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</si>
  <si>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</si>
  <si>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</si>
  <si>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</si>
  <si>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</si>
  <si>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</si>
  <si>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</si>
  <si>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</si>
  <si>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</si>
  <si>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</si>
  <si>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</si>
  <si>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</si>
  <si>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</si>
  <si>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</si>
  <si>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</si>
  <si>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</si>
  <si>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</si>
  <si>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</si>
  <si>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</si>
  <si>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</si>
  <si>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</si>
  <si>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</si>
  <si>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</si>
  <si>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</si>
  <si>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</si>
  <si>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</si>
  <si>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</si>
  <si>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</si>
  <si>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</si>
  <si>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</si>
  <si>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</si>
  <si>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</si>
  <si>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</si>
  <si>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</si>
  <si>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</si>
  <si>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</si>
  <si>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</si>
  <si>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</si>
  <si>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</si>
  <si>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</si>
  <si>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</si>
  <si>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</si>
  <si>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</si>
  <si>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</si>
  <si>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</si>
  <si>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</si>
  <si>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</si>
  <si>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</si>
  <si>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</si>
  <si>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</si>
  <si>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</si>
  <si>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</si>
  <si>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</si>
  <si>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</si>
  <si>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</si>
  <si>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</si>
  <si>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</si>
  <si>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</si>
  <si>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</si>
  <si>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</si>
  <si>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</si>
  <si>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</si>
  <si>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</si>
  <si>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</si>
  <si>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</si>
  <si>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</si>
  <si>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</si>
  <si>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</si>
  <si>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</si>
  <si>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</si>
  <si>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</si>
  <si>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</si>
  <si>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</si>
  <si>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</si>
  <si>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</si>
  <si>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</si>
  <si>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</si>
  <si>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</si>
  <si>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</si>
  <si>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</si>
  <si>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</si>
  <si>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</si>
  <si>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</si>
  <si>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</si>
  <si>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</si>
  <si>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</si>
  <si>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</si>
  <si>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</si>
  <si>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</si>
  <si>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</si>
  <si>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</si>
  <si>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</si>
  <si>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</si>
  <si>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</si>
  <si>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</si>
  <si>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</si>
  <si>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</si>
  <si>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</si>
  <si>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</si>
  <si>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</si>
  <si>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</si>
  <si>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</si>
  <si>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</si>
  <si>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</si>
  <si>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</si>
  <si>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</si>
  <si>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</si>
  <si>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</si>
  <si>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</si>
  <si>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</si>
  <si>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</si>
  <si>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</si>
  <si>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</si>
  <si>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</si>
  <si>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</si>
  <si>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</si>
  <si>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</si>
  <si>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</si>
  <si>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</si>
  <si>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</si>
  <si>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</si>
  <si>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</si>
  <si>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</si>
  <si>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</si>
  <si>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</si>
  <si>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</si>
  <si>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</si>
  <si>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</si>
  <si>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</si>
  <si>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</si>
  <si>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</si>
  <si>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UNIVERSIDAD POLITECNICA DE JUVENTINO ROSAS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</si>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</sst>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24" activePane="bottomLeft" state="frozen"/>
      <selection activeCell="A14" sqref="A14:B14"/>
      <selection pane="bottomLeft" activeCell="A4" sqref="A4:B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12.28515625" style="1" customWidth="1"/>
    <col min="4" max="16384" width="12.85546875" style="1"/>
  </cols>
  <sheetData>
    <row r="1" spans="1:4" ht="16.350000000000001" customHeight="1" x14ac:dyDescent="0.2">
      <c r="A1" s="163" t="s">
        <v>602</v>
      </c>
      <c r="B1" s="164"/>
      <c r="C1" s="104" t="s">
        <v>495</v>
      </c>
      <c r="D1" s="105">
        <v>2025</v>
      </c>
    </row>
    <row r="2" spans="1:4" ht="16.350000000000001" customHeight="1" x14ac:dyDescent="0.2">
      <c r="A2" s="165" t="s">
        <v>494</v>
      </c>
      <c r="B2" s="166"/>
      <c r="C2" s="10" t="s">
        <v>496</v>
      </c>
      <c r="D2" s="106" t="s">
        <v>501</v>
      </c>
    </row>
    <row r="3" spans="1:4" ht="16.350000000000001" customHeight="1" x14ac:dyDescent="0.2">
      <c r="A3" s="167" t="s">
        <v>603</v>
      </c>
      <c r="B3" s="168"/>
      <c r="C3" s="10" t="s">
        <v>497</v>
      </c>
      <c r="D3" s="107">
        <v>2</v>
      </c>
    </row>
    <row r="4" spans="1:4" ht="16.350000000000001" customHeight="1" x14ac:dyDescent="0.2">
      <c r="A4" s="169" t="s">
        <v>516</v>
      </c>
      <c r="B4" s="170"/>
      <c r="C4" s="161"/>
      <c r="D4" s="162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B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82"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6" t="s">
        <v>602</v>
      </c>
      <c r="B1" s="166"/>
      <c r="C1" s="166"/>
      <c r="D1" s="10" t="s">
        <v>498</v>
      </c>
      <c r="E1" s="18">
        <v>2025</v>
      </c>
    </row>
    <row r="2" spans="1:5" s="11" customFormat="1" ht="18.95" customHeight="1" x14ac:dyDescent="0.25">
      <c r="A2" s="166" t="s">
        <v>503</v>
      </c>
      <c r="B2" s="166"/>
      <c r="C2" s="166"/>
      <c r="D2" s="10" t="s">
        <v>499</v>
      </c>
      <c r="E2" s="18" t="s">
        <v>501</v>
      </c>
    </row>
    <row r="3" spans="1:5" s="11" customFormat="1" ht="18.95" customHeight="1" x14ac:dyDescent="0.25">
      <c r="A3" s="166" t="s">
        <v>603</v>
      </c>
      <c r="B3" s="166"/>
      <c r="C3" s="166"/>
      <c r="D3" s="10" t="s">
        <v>500</v>
      </c>
      <c r="E3" s="18">
        <v>2</v>
      </c>
    </row>
    <row r="4" spans="1:5" s="11" customFormat="1" ht="18.95" customHeight="1" x14ac:dyDescent="0.25">
      <c r="A4" s="166" t="s">
        <v>516</v>
      </c>
      <c r="B4" s="166"/>
      <c r="C4" s="166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42352981.240000002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4924208.6500000004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4924208.6500000004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4924208.6500000004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37225246.660000004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12199999.65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12199999.65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25025247.010000002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25025247.010000002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203525.93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203525.93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203525.93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24477932.229999997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23984645.439999998</v>
      </c>
      <c r="D95" s="112">
        <f>C95/$C$94</f>
        <v>0.97984769361378365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18680840.82</v>
      </c>
      <c r="D96" s="112">
        <f t="shared" ref="D96:D159" si="0">C96/$C$94</f>
        <v>0.76317070594324476</v>
      </c>
      <c r="E96" s="41"/>
    </row>
    <row r="97" spans="1:5" x14ac:dyDescent="0.2">
      <c r="A97" s="43">
        <v>5111</v>
      </c>
      <c r="B97" s="41" t="s">
        <v>280</v>
      </c>
      <c r="C97" s="141">
        <v>13799440.25</v>
      </c>
      <c r="D97" s="44">
        <f t="shared" si="0"/>
        <v>0.56375024329414125</v>
      </c>
      <c r="E97" s="41"/>
    </row>
    <row r="98" spans="1:5" x14ac:dyDescent="0.2">
      <c r="A98" s="43">
        <v>5112</v>
      </c>
      <c r="B98" s="41" t="s">
        <v>281</v>
      </c>
      <c r="C98" s="141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1">
        <v>99201.51</v>
      </c>
      <c r="D99" s="44">
        <f t="shared" si="0"/>
        <v>4.0526915863595397E-3</v>
      </c>
      <c r="E99" s="41"/>
    </row>
    <row r="100" spans="1:5" x14ac:dyDescent="0.2">
      <c r="A100" s="43">
        <v>5114</v>
      </c>
      <c r="B100" s="41" t="s">
        <v>283</v>
      </c>
      <c r="C100" s="141">
        <v>3625611.94</v>
      </c>
      <c r="D100" s="44">
        <f t="shared" si="0"/>
        <v>0.14811757406356707</v>
      </c>
      <c r="E100" s="41"/>
    </row>
    <row r="101" spans="1:5" x14ac:dyDescent="0.2">
      <c r="A101" s="43">
        <v>5115</v>
      </c>
      <c r="B101" s="41" t="s">
        <v>284</v>
      </c>
      <c r="C101" s="141">
        <v>1156587.1200000001</v>
      </c>
      <c r="D101" s="44">
        <f t="shared" si="0"/>
        <v>4.7250196999176847E-2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495336.45</v>
      </c>
      <c r="D103" s="112">
        <f t="shared" si="0"/>
        <v>2.023604140029928E-2</v>
      </c>
      <c r="E103" s="41"/>
    </row>
    <row r="104" spans="1:5" x14ac:dyDescent="0.2">
      <c r="A104" s="43">
        <v>5121</v>
      </c>
      <c r="B104" s="41" t="s">
        <v>287</v>
      </c>
      <c r="C104" s="141">
        <v>135396.54</v>
      </c>
      <c r="D104" s="44">
        <f t="shared" si="0"/>
        <v>5.5313716341635621E-3</v>
      </c>
      <c r="E104" s="41"/>
    </row>
    <row r="105" spans="1:5" x14ac:dyDescent="0.2">
      <c r="A105" s="43">
        <v>5122</v>
      </c>
      <c r="B105" s="41" t="s">
        <v>288</v>
      </c>
      <c r="C105" s="141">
        <v>60740.93</v>
      </c>
      <c r="D105" s="44">
        <f t="shared" si="0"/>
        <v>2.4814567435380145E-3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10808</v>
      </c>
      <c r="D107" s="44">
        <f t="shared" si="0"/>
        <v>4.4154056390244371E-4</v>
      </c>
      <c r="E107" s="41"/>
    </row>
    <row r="108" spans="1:5" x14ac:dyDescent="0.2">
      <c r="A108" s="43">
        <v>5125</v>
      </c>
      <c r="B108" s="41" t="s">
        <v>291</v>
      </c>
      <c r="C108" s="141">
        <v>65129.27</v>
      </c>
      <c r="D108" s="44">
        <f t="shared" si="0"/>
        <v>2.6607341415946068E-3</v>
      </c>
      <c r="E108" s="41"/>
    </row>
    <row r="109" spans="1:5" x14ac:dyDescent="0.2">
      <c r="A109" s="43">
        <v>5126</v>
      </c>
      <c r="B109" s="41" t="s">
        <v>292</v>
      </c>
      <c r="C109" s="141">
        <v>108682.71</v>
      </c>
      <c r="D109" s="44">
        <f t="shared" si="0"/>
        <v>4.4400282253743298E-3</v>
      </c>
      <c r="E109" s="41"/>
    </row>
    <row r="110" spans="1:5" x14ac:dyDescent="0.2">
      <c r="A110" s="43">
        <v>5127</v>
      </c>
      <c r="B110" s="41" t="s">
        <v>293</v>
      </c>
      <c r="C110" s="141">
        <v>14243.75</v>
      </c>
      <c r="D110" s="44">
        <f t="shared" si="0"/>
        <v>5.8190168459339685E-4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100335.25</v>
      </c>
      <c r="D112" s="44">
        <f t="shared" si="0"/>
        <v>4.0990084071329258E-3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4808468.17</v>
      </c>
      <c r="D113" s="112">
        <f t="shared" si="0"/>
        <v>0.19644094627023978</v>
      </c>
      <c r="E113" s="41"/>
    </row>
    <row r="114" spans="1:5" x14ac:dyDescent="0.2">
      <c r="A114" s="43">
        <v>5131</v>
      </c>
      <c r="B114" s="41" t="s">
        <v>297</v>
      </c>
      <c r="C114" s="141">
        <v>567533.25</v>
      </c>
      <c r="D114" s="44">
        <f t="shared" si="0"/>
        <v>2.3185506221168262E-2</v>
      </c>
      <c r="E114" s="41"/>
    </row>
    <row r="115" spans="1:5" x14ac:dyDescent="0.2">
      <c r="A115" s="43">
        <v>5132</v>
      </c>
      <c r="B115" s="41" t="s">
        <v>298</v>
      </c>
      <c r="C115" s="141">
        <v>34753</v>
      </c>
      <c r="D115" s="44">
        <f t="shared" si="0"/>
        <v>1.419768617440935E-3</v>
      </c>
      <c r="E115" s="41"/>
    </row>
    <row r="116" spans="1:5" x14ac:dyDescent="0.2">
      <c r="A116" s="43">
        <v>5133</v>
      </c>
      <c r="B116" s="41" t="s">
        <v>299</v>
      </c>
      <c r="C116" s="141">
        <v>1067762.05</v>
      </c>
      <c r="D116" s="44">
        <f t="shared" si="0"/>
        <v>4.3621415402537875E-2</v>
      </c>
      <c r="E116" s="41"/>
    </row>
    <row r="117" spans="1:5" x14ac:dyDescent="0.2">
      <c r="A117" s="43">
        <v>5134</v>
      </c>
      <c r="B117" s="41" t="s">
        <v>300</v>
      </c>
      <c r="C117" s="141">
        <v>127918.8</v>
      </c>
      <c r="D117" s="44">
        <f t="shared" si="0"/>
        <v>5.2258825949041375E-3</v>
      </c>
      <c r="E117" s="41"/>
    </row>
    <row r="118" spans="1:5" x14ac:dyDescent="0.2">
      <c r="A118" s="43">
        <v>5135</v>
      </c>
      <c r="B118" s="41" t="s">
        <v>301</v>
      </c>
      <c r="C118" s="141">
        <v>2316774.19</v>
      </c>
      <c r="D118" s="44">
        <f t="shared" si="0"/>
        <v>9.4647463202001042E-2</v>
      </c>
      <c r="E118" s="41"/>
    </row>
    <row r="119" spans="1:5" x14ac:dyDescent="0.2">
      <c r="A119" s="43">
        <v>5136</v>
      </c>
      <c r="B119" s="41" t="s">
        <v>302</v>
      </c>
      <c r="C119" s="141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1">
        <v>132694.20000000001</v>
      </c>
      <c r="D120" s="44">
        <f t="shared" si="0"/>
        <v>5.4209726031258006E-3</v>
      </c>
      <c r="E120" s="41"/>
    </row>
    <row r="121" spans="1:5" x14ac:dyDescent="0.2">
      <c r="A121" s="43">
        <v>5138</v>
      </c>
      <c r="B121" s="41" t="s">
        <v>304</v>
      </c>
      <c r="C121" s="141">
        <v>128475.68</v>
      </c>
      <c r="D121" s="44">
        <f t="shared" si="0"/>
        <v>5.2486328825823375E-3</v>
      </c>
      <c r="E121" s="41"/>
    </row>
    <row r="122" spans="1:5" x14ac:dyDescent="0.2">
      <c r="A122" s="43">
        <v>5139</v>
      </c>
      <c r="B122" s="41" t="s">
        <v>305</v>
      </c>
      <c r="C122" s="141">
        <v>432557</v>
      </c>
      <c r="D122" s="44">
        <f t="shared" si="0"/>
        <v>1.7671304746479398E-2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493286.79</v>
      </c>
      <c r="D123" s="112">
        <f t="shared" si="0"/>
        <v>2.0152306386216352E-2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493286.79</v>
      </c>
      <c r="D133" s="112">
        <f t="shared" si="0"/>
        <v>2.0152306386216352E-2</v>
      </c>
      <c r="E133" s="41"/>
    </row>
    <row r="134" spans="1:5" x14ac:dyDescent="0.2">
      <c r="A134" s="43">
        <v>5241</v>
      </c>
      <c r="B134" s="41" t="s">
        <v>315</v>
      </c>
      <c r="C134" s="141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1">
        <v>443286.79</v>
      </c>
      <c r="D135" s="44">
        <f t="shared" si="0"/>
        <v>1.8109650187555896E-2</v>
      </c>
      <c r="E135" s="41"/>
    </row>
    <row r="136" spans="1:5" x14ac:dyDescent="0.2">
      <c r="A136" s="43">
        <v>5243</v>
      </c>
      <c r="B136" s="41" t="s">
        <v>317</v>
      </c>
      <c r="C136" s="141">
        <v>50000</v>
      </c>
      <c r="D136" s="44">
        <f t="shared" si="0"/>
        <v>2.0426561986604539E-3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B133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52.28</v>
      </c>
      <c r="D15" s="143">
        <v>52.28</v>
      </c>
      <c r="E15" s="143">
        <v>52.28</v>
      </c>
      <c r="F15" s="143">
        <v>52.28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10823.25</v>
      </c>
      <c r="D20" s="143">
        <v>10823.25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6000</v>
      </c>
      <c r="D21" s="143">
        <v>6000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3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128142914.2</v>
      </c>
      <c r="D56" s="143">
        <f>SUM(D57:D63)</f>
        <v>0</v>
      </c>
      <c r="E56" s="143">
        <f>SUM(E57:E63)</f>
        <v>26644489.649999999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0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128142374.2</v>
      </c>
      <c r="D59" s="143">
        <v>0</v>
      </c>
      <c r="E59" s="143">
        <v>26644489.649999999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0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540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61429543.410000004</v>
      </c>
      <c r="D64" s="143">
        <f t="shared" ref="D64:E64" si="0">SUM(D65:D72)</f>
        <v>0</v>
      </c>
      <c r="E64" s="143">
        <f t="shared" si="0"/>
        <v>43544770.670000002</v>
      </c>
    </row>
    <row r="65" spans="1:9" x14ac:dyDescent="0.2">
      <c r="A65" s="16">
        <v>1241</v>
      </c>
      <c r="B65" s="14" t="s">
        <v>158</v>
      </c>
      <c r="C65" s="143">
        <v>25056238.890000001</v>
      </c>
      <c r="D65" s="143">
        <v>0</v>
      </c>
      <c r="E65" s="143">
        <v>21869907.620000001</v>
      </c>
    </row>
    <row r="66" spans="1:9" x14ac:dyDescent="0.2">
      <c r="A66" s="16">
        <v>1242</v>
      </c>
      <c r="B66" s="14" t="s">
        <v>159</v>
      </c>
      <c r="C66" s="143">
        <v>1156209.6299999999</v>
      </c>
      <c r="D66" s="143">
        <v>0</v>
      </c>
      <c r="E66" s="143">
        <v>948128.14</v>
      </c>
    </row>
    <row r="67" spans="1:9" x14ac:dyDescent="0.2">
      <c r="A67" s="16">
        <v>1243</v>
      </c>
      <c r="B67" s="14" t="s">
        <v>160</v>
      </c>
      <c r="C67" s="143">
        <v>14201439.34</v>
      </c>
      <c r="D67" s="143">
        <v>0</v>
      </c>
      <c r="E67" s="143">
        <v>4125967.65</v>
      </c>
    </row>
    <row r="68" spans="1:9" x14ac:dyDescent="0.2">
      <c r="A68" s="16">
        <v>1244</v>
      </c>
      <c r="B68" s="14" t="s">
        <v>161</v>
      </c>
      <c r="C68" s="143">
        <v>4429511.24</v>
      </c>
      <c r="D68" s="143">
        <v>0</v>
      </c>
      <c r="E68" s="143">
        <v>4418309.25</v>
      </c>
    </row>
    <row r="69" spans="1:9" x14ac:dyDescent="0.2">
      <c r="A69" s="16">
        <v>1245</v>
      </c>
      <c r="B69" s="14" t="s">
        <v>162</v>
      </c>
      <c r="C69" s="143">
        <v>918.84</v>
      </c>
      <c r="D69" s="143">
        <v>0</v>
      </c>
      <c r="E69" s="143">
        <v>0</v>
      </c>
    </row>
    <row r="70" spans="1:9" x14ac:dyDescent="0.2">
      <c r="A70" s="16">
        <v>1246</v>
      </c>
      <c r="B70" s="14" t="s">
        <v>163</v>
      </c>
      <c r="C70" s="143">
        <v>16569131.460000001</v>
      </c>
      <c r="D70" s="143">
        <v>0</v>
      </c>
      <c r="E70" s="143">
        <v>12173498.01</v>
      </c>
    </row>
    <row r="71" spans="1:9" x14ac:dyDescent="0.2">
      <c r="A71" s="16">
        <v>1247</v>
      </c>
      <c r="B71" s="14" t="s">
        <v>164</v>
      </c>
      <c r="C71" s="143">
        <v>16094.01</v>
      </c>
      <c r="D71" s="143">
        <v>0</v>
      </c>
      <c r="E71" s="143">
        <v>8960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0</v>
      </c>
      <c r="D76" s="143">
        <f>SUM(D77:D81)</f>
        <v>0</v>
      </c>
      <c r="E76" s="143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</row>
    <row r="77" spans="1:9" x14ac:dyDescent="0.2">
      <c r="A77" s="16">
        <v>1251</v>
      </c>
      <c r="B77" s="14" t="s">
        <v>168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0</v>
      </c>
      <c r="D80" s="143">
        <v>0</v>
      </c>
      <c r="E80" s="143">
        <v>0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7100</v>
      </c>
      <c r="E98" s="14" t="str">
        <f>IF(OR(C98&lt;&gt;0,C99&lt;&gt;0,C100&lt;&gt;0,C101&lt;&gt;0,C102&lt;&gt;0,C103&lt;&gt;0,C104&lt;&gt;0,C105&lt;&gt;0,C106&lt;&gt;0),"","SIN INFORMACIÓN QUE REVELAR")</f>
        <v/>
      </c>
    </row>
    <row r="99" spans="1:8" x14ac:dyDescent="0.2">
      <c r="A99" s="16">
        <v>1191</v>
      </c>
      <c r="B99" s="14" t="s">
        <v>485</v>
      </c>
      <c r="C99" s="143">
        <v>7100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5938063.75</v>
      </c>
      <c r="D110" s="143">
        <f>SUM(D111:D119)</f>
        <v>5938063.75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978197.35</v>
      </c>
      <c r="D111" s="143">
        <f>C111</f>
        <v>978197.35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1</v>
      </c>
      <c r="D112" s="143">
        <f t="shared" ref="D112:D119" si="1">C112</f>
        <v>1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766792.56</v>
      </c>
      <c r="D117" s="143">
        <f t="shared" si="1"/>
        <v>766792.56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4193072.84</v>
      </c>
      <c r="D119" s="143">
        <f t="shared" si="1"/>
        <v>4193072.84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7710.16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7710.16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177642563.12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538202.23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17875049.010000002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-56235197.649999999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18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26359217.800000001</v>
      </c>
      <c r="D10" s="146">
        <v>26084729.039999999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26359217.800000001</v>
      </c>
      <c r="D16" s="147">
        <f>SUM(D9:D15)</f>
        <v>26084729.039999999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9422203.8499999996</v>
      </c>
      <c r="D29" s="147">
        <f>SUM(D30:D37)</f>
        <v>3314365.6799999997</v>
      </c>
    </row>
    <row r="30" spans="1:5" x14ac:dyDescent="0.2">
      <c r="A30" s="26">
        <v>1241</v>
      </c>
      <c r="B30" s="22" t="s">
        <v>158</v>
      </c>
      <c r="C30" s="146">
        <v>0</v>
      </c>
      <c r="D30" s="146">
        <v>1781932.63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35142</v>
      </c>
    </row>
    <row r="32" spans="1:5" x14ac:dyDescent="0.2">
      <c r="A32" s="26">
        <v>1243</v>
      </c>
      <c r="B32" s="22" t="s">
        <v>160</v>
      </c>
      <c r="C32" s="146">
        <v>9343037.1999999993</v>
      </c>
      <c r="D32" s="146">
        <v>603200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79166.649999999994</v>
      </c>
      <c r="D35" s="146">
        <v>894091.05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9422203.8499999996</v>
      </c>
      <c r="D44" s="147">
        <f>D21+D29+D38</f>
        <v>3314365.6799999997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17875049.010000002</v>
      </c>
      <c r="D48" s="147">
        <v>-1595464.55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0</v>
      </c>
      <c r="D49" s="147">
        <f>D54+D66+D94+D97+D50</f>
        <v>6041845.8799999999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5757452.4500000002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5757452.4500000002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3705932.42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1926073.2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0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125446.83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0</v>
      </c>
      <c r="D97" s="147">
        <f>SUM(D98:D102)</f>
        <v>284393.43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284393.43</v>
      </c>
    </row>
    <row r="99" spans="1:4" x14ac:dyDescent="0.2">
      <c r="A99" s="26">
        <v>2112</v>
      </c>
      <c r="B99" s="22" t="s">
        <v>524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0</v>
      </c>
      <c r="D100" s="146">
        <v>0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16179299.869999999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16179299.869999999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16179299.869999999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0.76</v>
      </c>
      <c r="D112" s="150">
        <f>+D113+D135</f>
        <v>19.12</v>
      </c>
    </row>
    <row r="113" spans="1:4" x14ac:dyDescent="0.2">
      <c r="A113" s="96">
        <v>4300</v>
      </c>
      <c r="B113" s="100" t="s">
        <v>596</v>
      </c>
      <c r="C113" s="153">
        <f>C127+C114+C117+C123+C125</f>
        <v>0.76</v>
      </c>
      <c r="D113" s="155">
        <f>D127+D114+D117+D123+D125</f>
        <v>19.12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0.76</v>
      </c>
      <c r="D127" s="157">
        <f>SUM(D128:D134)</f>
        <v>19.12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0.76</v>
      </c>
      <c r="D134" s="154">
        <v>19.12</v>
      </c>
    </row>
    <row r="135" spans="1:4" x14ac:dyDescent="0.2">
      <c r="A135" s="33">
        <v>1120</v>
      </c>
      <c r="B135" s="85" t="s">
        <v>529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17875048.25</v>
      </c>
      <c r="D145" s="147">
        <f>D48+D49+D103-D109-D112</f>
        <v>20625662.079999998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I12" sqref="I12"/>
    </sheetView>
  </sheetViews>
  <sheetFormatPr baseColWidth="10" defaultColWidth="11.42578125" defaultRowHeight="11.25" x14ac:dyDescent="0.2"/>
  <cols>
    <col min="1" max="1" width="3.42578125" style="30" customWidth="1"/>
    <col min="2" max="2" width="81.7109375" style="30" customWidth="1"/>
    <col min="3" max="3" width="23.710937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42352980.479999997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0.76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0.76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42352981.239999995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84.28515625" style="30" customWidth="1"/>
    <col min="3" max="3" width="19.42578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33900136.079999998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9422203.8499999996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9343037.1999999993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79166.649999999994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24477932.229999997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zoomScaleNormal="100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59505229.719999999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-33277344.879999999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16125095.640000001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-42352980.479999997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-59505229.719999999</v>
      </c>
    </row>
    <row r="51" spans="1:3" x14ac:dyDescent="0.2">
      <c r="A51" s="22">
        <v>8220</v>
      </c>
      <c r="B51" s="103" t="s">
        <v>46</v>
      </c>
      <c r="C51" s="160">
        <v>38519432.920000002</v>
      </c>
    </row>
    <row r="52" spans="1:3" x14ac:dyDescent="0.2">
      <c r="A52" s="22">
        <v>8230</v>
      </c>
      <c r="B52" s="103" t="s">
        <v>600</v>
      </c>
      <c r="C52" s="160">
        <v>-15556369.24</v>
      </c>
    </row>
    <row r="53" spans="1:3" x14ac:dyDescent="0.2">
      <c r="A53" s="22">
        <v>8240</v>
      </c>
      <c r="B53" s="103" t="s">
        <v>45</v>
      </c>
      <c r="C53" s="160">
        <v>2642029.96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0</v>
      </c>
    </row>
    <row r="56" spans="1:3" x14ac:dyDescent="0.2">
      <c r="A56" s="22">
        <v>8270</v>
      </c>
      <c r="B56" s="103" t="s">
        <v>42</v>
      </c>
      <c r="C56" s="160">
        <v>33900136.079999998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2019-02-13T21:19:08Z</cp:lastPrinted>
  <dcterms:created xsi:type="dcterms:W3CDTF">2012-12-11T20:36:24Z</dcterms:created>
  <dcterms:modified xsi:type="dcterms:W3CDTF">2025-08-07T16:30:48Z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